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11.2022 " sheetId="2" r:id="rId2"/>
  </sheets>
  <definedNames>
    <definedName name="_xlnm.Print_Area" localSheetId="1">'16.11.2022 '!$A$1:$D$300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<sst xmlns="http://schemas.openxmlformats.org/spreadsheetml/2006/main" count="270" uniqueCount="142">
  <si>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</si>
  <si>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</si>
  <si>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</si>
  <si>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</si>
  <si>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</si>
  <si>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</si>
  <si>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</si>
  <si>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</si>
  <si>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</si>
  <si>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</si>
  <si>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</si>
  <si>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</si>
  <si>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</si>
  <si>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</si>
  <si>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</si>
  <si>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</si>
  <si>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</si>
  <si>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</si>
  <si>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</si>
  <si>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</si>
  <si>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</si>
  <si>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</si>
  <si>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</si>
  <si>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</si>
  <si>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</si>
  <si>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</si>
  <si>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</si>
  <si>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</si>
  <si>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</si>
  <si>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</si>
  <si>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</si>
  <si>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</si>
  <si>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</si>
  <si>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</si>
  <si>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</si>
  <si>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</si>
  <si>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</si>
  <si>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</si>
  <si>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</si>
  <si>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</si>
  <si>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</si>
  <si>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</si>
  <si>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</si>
  <si>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</si>
  <si>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</si>
  <si>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</si>
  <si>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</si>
  <si>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</si>
  <si>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</si>
  <si>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</si>
  <si>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</si>
  <si>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</si>
  <si>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</si>
  <si>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</si>
  <si>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</si>
  <si>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</si>
  <si>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</si>
  <si>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</si>
  <si>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</si>
  <si>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</si>
  <si>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</si>
  <si>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</si>
  <si>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</si>
  <si>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</si>
  <si>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</si>
  <si>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</si>
  <si>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</si>
  <si>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</si>
  <si>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</si>
  <si>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</si>
  <si>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</si>
  <si>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</si>
  <si>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</si>
  <si>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</si>
  <si>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</si>
  <si>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</si>
  <si>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</si>
  <si>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</si>
  <si>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</si>
  <si>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</si>
  <si>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</si>
  <si>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</si>
  <si>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</si>
  <si>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</si>
  <si>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</si>
  <si>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</si>
  <si>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</si>
  <si>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</si>
  <si>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</si>
  <si>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</si>
  <si>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</si>
  <si>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</si>
  <si>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</si>
  <si>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</si>
  <si>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</si>
  <si>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</si>
  <si>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пільгові пенсії</t>
  </si>
  <si>
    <t>НМЦСС</t>
  </si>
  <si>
    <t>оплата послуг охорони</t>
  </si>
  <si>
    <t>Стоматологічна поліклініка</t>
  </si>
  <si>
    <t>папір</t>
  </si>
  <si>
    <t>оплата послуг інтернет</t>
  </si>
  <si>
    <t>Виконавчий комітет</t>
  </si>
  <si>
    <t xml:space="preserve">розміщено кошти на депозитні рахунки  </t>
  </si>
  <si>
    <t>оплата послуг зв’язку</t>
  </si>
  <si>
    <t>ЦМЛ (інтерни)</t>
  </si>
  <si>
    <t>знято з депозитів</t>
  </si>
  <si>
    <t>конверти, марки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</si>
  <si>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</si>
  <si>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</si>
  <si>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</si>
  <si>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</si>
  <si>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паливно-мастильні матеріали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</si>
  <si>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</si>
  <si>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</si>
  <si>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</si>
  <si>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</si>
  <si>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</si>
  <si>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</si>
  <si>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</si>
  <si>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</si>
  <si>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</si>
  <si>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</si>
  <si>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</si>
  <si>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</si>
  <si>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</si>
  <si>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субвенція на надання державної підтримки особам з особливими освітніми потребами</t>
  </si>
  <si>
    <t>Фінансування видатків бюджету Ніжинської міської територіальної громади за 16.11.2022р. пооб’єктно</t>
  </si>
  <si>
    <t>Залишок коштів станом на 16.11.2022 р., в т.ч.:</t>
  </si>
  <si>
    <t>Надходження коштів на рахунки бюджету 16.11.2022 р., в т.ч.:</t>
  </si>
  <si>
    <t xml:space="preserve">Всього коштів на рахунках бюджету 16.11.2022 р. </t>
  </si>
  <si>
    <t>страховий платіж майна</t>
  </si>
  <si>
    <t>оплата послуг з тех.обслуг.тепловодоп.та водовідведення</t>
  </si>
  <si>
    <t>виконком  (тверде паливо з лушпиння)</t>
  </si>
  <si>
    <t>оплата послуг з адмініст.програмного забезпечення згідно програми інформатизації</t>
  </si>
  <si>
    <t>медичний проф.огляд</t>
  </si>
  <si>
    <t>лопати для закладів освіти</t>
  </si>
  <si>
    <t>матеріали для ремонту водомереж</t>
  </si>
  <si>
    <t>господарські матеріали</t>
  </si>
  <si>
    <t xml:space="preserve">розпорядження №438   від 16.11.2022 р. </t>
  </si>
  <si>
    <t xml:space="preserve"> звільненим працівникам</t>
  </si>
  <si>
    <t>ОСВІТА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</si>
</sst>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9"/>
  <sheetViews>
    <sheetView tabSelected="1" view="pageBreakPreview" zoomScale="78" zoomScaleNormal="70" zoomScaleSheetLayoutView="78" workbookViewId="0" topLeftCell="A188">
      <selection activeCell="D304" sqref="D303:D30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3" t="s">
        <v>127</v>
      </c>
      <c r="B1" s="114"/>
      <c r="C1" s="114"/>
      <c r="D1" s="114"/>
      <c r="E1" s="114"/>
    </row>
    <row r="2" spans="1:5" ht="24.75" customHeight="1" hidden="1">
      <c r="A2" s="115" t="s">
        <v>139</v>
      </c>
      <c r="B2" s="115"/>
      <c r="C2" s="115"/>
      <c r="D2" s="116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4" t="s">
        <v>128</v>
      </c>
      <c r="B4" s="84"/>
      <c r="C4" s="84"/>
      <c r="D4" s="53">
        <v>127661378.92</v>
      </c>
      <c r="E4" s="23"/>
    </row>
    <row r="5" spans="1:5" ht="23.25" customHeight="1" hidden="1">
      <c r="A5" s="84" t="s">
        <v>93</v>
      </c>
      <c r="B5" s="84"/>
      <c r="C5" s="84"/>
      <c r="D5" s="44"/>
      <c r="E5" s="23"/>
    </row>
    <row r="6" spans="1:5" ht="23.25" customHeight="1">
      <c r="A6" s="84" t="s">
        <v>129</v>
      </c>
      <c r="B6" s="84"/>
      <c r="C6" s="84"/>
      <c r="D6" s="44">
        <f>D9+D10</f>
        <v>1666918.92</v>
      </c>
      <c r="E6" s="23"/>
    </row>
    <row r="7" spans="1:5" ht="23.25" customHeight="1" hidden="1">
      <c r="A7" s="108" t="s">
        <v>103</v>
      </c>
      <c r="B7" s="108"/>
      <c r="C7" s="108"/>
      <c r="D7" s="24"/>
      <c r="E7" s="23"/>
    </row>
    <row r="8" spans="1:5" ht="23.25" customHeight="1" hidden="1">
      <c r="A8" s="108" t="s">
        <v>94</v>
      </c>
      <c r="B8" s="108"/>
      <c r="C8" s="108"/>
      <c r="D8" s="24"/>
      <c r="E8" s="23"/>
    </row>
    <row r="9" spans="1:5" ht="21.75" customHeight="1">
      <c r="A9" s="108" t="s">
        <v>119</v>
      </c>
      <c r="B9" s="108"/>
      <c r="C9" s="108"/>
      <c r="D9" s="55">
        <v>1666918.92</v>
      </c>
      <c r="E9" s="23"/>
    </row>
    <row r="10" spans="1:5" ht="22.5" customHeight="1">
      <c r="A10" s="109" t="s">
        <v>60</v>
      </c>
      <c r="B10" s="109"/>
      <c r="C10" s="109"/>
      <c r="D10" s="34"/>
      <c r="E10" s="23"/>
    </row>
    <row r="11" spans="1:5" ht="22.5" customHeight="1" hidden="1">
      <c r="A11" s="110" t="s">
        <v>110</v>
      </c>
      <c r="B11" s="111"/>
      <c r="C11" s="112"/>
      <c r="D11" s="34"/>
      <c r="E11" s="23"/>
    </row>
    <row r="12" spans="1:5" ht="22.5" customHeight="1" hidden="1">
      <c r="A12" s="110" t="s">
        <v>111</v>
      </c>
      <c r="B12" s="111"/>
      <c r="C12" s="112"/>
      <c r="D12" s="34"/>
      <c r="E12" s="23"/>
    </row>
    <row r="13" spans="1:5" ht="22.5" customHeight="1" hidden="1">
      <c r="A13" s="110" t="s">
        <v>106</v>
      </c>
      <c r="B13" s="111"/>
      <c r="C13" s="112"/>
      <c r="D13" s="34"/>
      <c r="E13" s="23"/>
    </row>
    <row r="14" spans="1:6" ht="23.25" customHeight="1">
      <c r="A14" s="84" t="s">
        <v>130</v>
      </c>
      <c r="B14" s="84"/>
      <c r="C14" s="84"/>
      <c r="D14" s="44">
        <f>D4+D6+D12-D11-D5</f>
        <v>129328297.84</v>
      </c>
      <c r="E14" s="23"/>
      <c r="F14" s="30"/>
    </row>
    <row r="15" spans="1:5" ht="27.75" customHeight="1">
      <c r="A15" s="107" t="s">
        <v>67</v>
      </c>
      <c r="B15" s="107"/>
      <c r="C15" s="107"/>
      <c r="D15" s="107"/>
      <c r="E15" s="23"/>
    </row>
    <row r="16" spans="1:6" s="25" customFormat="1" ht="24.75" customHeight="1">
      <c r="A16" s="45" t="s">
        <v>53</v>
      </c>
      <c r="B16" s="107" t="s">
        <v>54</v>
      </c>
      <c r="C16" s="107"/>
      <c r="D16" s="46">
        <f>D17+D37+D42+D49+D153+D154+D155+D158+D157</f>
        <v>35112.86</v>
      </c>
      <c r="E16" s="58"/>
      <c r="F16" s="51"/>
    </row>
    <row r="17" spans="1:5" s="25" customFormat="1" ht="24" customHeight="1">
      <c r="A17" s="43" t="s">
        <v>55</v>
      </c>
      <c r="B17" s="78" t="s">
        <v>140</v>
      </c>
      <c r="C17" s="78"/>
      <c r="D17" s="38">
        <f>D18+D19+D20+D21+D22+D23+D24+D25+D26+D27+D28+D29+D30+D31+D32+D33+D34+D35+D36</f>
        <v>11490.57</v>
      </c>
      <c r="E17" s="58"/>
    </row>
    <row r="18" spans="1:5" s="25" customFormat="1" ht="17.25" customHeight="1" hidden="1">
      <c r="A18" s="65"/>
      <c r="B18" s="42"/>
      <c r="C18" s="42" t="s">
        <v>115</v>
      </c>
      <c r="D18" s="40"/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97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105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117</v>
      </c>
      <c r="D25" s="66"/>
      <c r="E25" s="67"/>
    </row>
    <row r="26" spans="1:5" s="32" customFormat="1" ht="19.5" customHeight="1">
      <c r="A26" s="65"/>
      <c r="B26" s="42"/>
      <c r="C26" s="42" t="s">
        <v>80</v>
      </c>
      <c r="D26" s="66">
        <v>11490.57</v>
      </c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118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103" t="s">
        <v>65</v>
      </c>
      <c r="C37" s="104"/>
      <c r="D37" s="38">
        <f>SUM(D38:D41)</f>
        <v>0</v>
      </c>
      <c r="E37" s="67"/>
    </row>
    <row r="38" spans="1:5" s="25" customFormat="1" ht="24" customHeight="1" hidden="1">
      <c r="A38" s="43"/>
      <c r="B38" s="102" t="s">
        <v>122</v>
      </c>
      <c r="C38" s="102"/>
      <c r="D38" s="40"/>
      <c r="E38" s="58"/>
    </row>
    <row r="39" spans="1:5" s="25" customFormat="1" ht="24" customHeight="1" hidden="1">
      <c r="A39" s="43"/>
      <c r="B39" s="102" t="s">
        <v>125</v>
      </c>
      <c r="C39" s="102"/>
      <c r="D39" s="41"/>
      <c r="E39" s="58"/>
    </row>
    <row r="40" spans="1:5" s="25" customFormat="1" ht="24" customHeight="1" hidden="1">
      <c r="A40" s="43"/>
      <c r="B40" s="102"/>
      <c r="C40" s="102"/>
      <c r="D40" s="40"/>
      <c r="E40" s="58"/>
    </row>
    <row r="41" spans="1:5" s="25" customFormat="1" ht="0" customHeight="1" hidden="1">
      <c r="A41" s="43"/>
      <c r="B41" s="102" t="s">
        <v>70</v>
      </c>
      <c r="C41" s="102"/>
      <c r="D41" s="40"/>
      <c r="E41" s="58"/>
    </row>
    <row r="42" spans="1:5" s="25" customFormat="1" ht="23.25" customHeight="1">
      <c r="A42" s="43" t="s">
        <v>10</v>
      </c>
      <c r="B42" s="102" t="s">
        <v>65</v>
      </c>
      <c r="C42" s="102"/>
      <c r="D42" s="38">
        <f>SUM(D43:D48)</f>
        <v>0</v>
      </c>
      <c r="E42" s="58"/>
    </row>
    <row r="43" spans="1:5" s="25" customFormat="1" ht="24" customHeight="1" hidden="1">
      <c r="A43" s="43"/>
      <c r="B43" s="102" t="s">
        <v>61</v>
      </c>
      <c r="C43" s="102"/>
      <c r="D43" s="40"/>
      <c r="E43" s="58"/>
    </row>
    <row r="44" spans="1:5" s="25" customFormat="1" ht="24" customHeight="1" hidden="1">
      <c r="A44" s="43"/>
      <c r="B44" s="102" t="s">
        <v>71</v>
      </c>
      <c r="C44" s="102"/>
      <c r="D44" s="73"/>
      <c r="E44" s="58"/>
    </row>
    <row r="45" spans="1:5" s="25" customFormat="1" ht="36" customHeight="1" hidden="1">
      <c r="A45" s="43"/>
      <c r="B45" s="102" t="s">
        <v>80</v>
      </c>
      <c r="C45" s="102"/>
      <c r="D45" s="40"/>
      <c r="E45" s="58"/>
    </row>
    <row r="46" spans="1:5" s="25" customFormat="1" ht="18.75" hidden="1">
      <c r="A46" s="43"/>
      <c r="B46" s="102" t="s">
        <v>15</v>
      </c>
      <c r="C46" s="102"/>
      <c r="D46" s="40"/>
      <c r="E46" s="58"/>
    </row>
    <row r="47" spans="1:5" s="25" customFormat="1" ht="18.75" hidden="1">
      <c r="A47" s="43"/>
      <c r="B47" s="102" t="s">
        <v>31</v>
      </c>
      <c r="C47" s="102"/>
      <c r="D47" s="40"/>
      <c r="E47" s="58"/>
    </row>
    <row r="48" spans="1:5" s="25" customFormat="1" ht="24" customHeight="1" hidden="1">
      <c r="A48" s="43"/>
      <c r="B48" s="102" t="s">
        <v>70</v>
      </c>
      <c r="C48" s="102"/>
      <c r="D48" s="40"/>
      <c r="E48" s="58"/>
    </row>
    <row r="49" spans="1:5" s="25" customFormat="1" ht="22.5" customHeight="1">
      <c r="A49" s="21" t="s">
        <v>25</v>
      </c>
      <c r="B49" s="102" t="s">
        <v>26</v>
      </c>
      <c r="C49" s="102"/>
      <c r="D49" s="39">
        <f>D50+D71+D93+D113+D131+D150</f>
        <v>23622.29</v>
      </c>
      <c r="E49" s="58"/>
    </row>
    <row r="50" spans="1:5" s="25" customFormat="1" ht="27" customHeight="1">
      <c r="A50" s="21"/>
      <c r="B50" s="102" t="s">
        <v>113</v>
      </c>
      <c r="C50" s="102"/>
      <c r="D50" s="49">
        <f>SUM(D51:D70)</f>
        <v>0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120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124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123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121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102" t="s">
        <v>1</v>
      </c>
      <c r="C71" s="102"/>
      <c r="D71" s="49">
        <f>SUM(D72:D92)</f>
        <v>554.29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97</v>
      </c>
      <c r="D74" s="40"/>
      <c r="E74" s="67"/>
    </row>
    <row r="75" spans="1:5" s="32" customFormat="1" ht="18.75">
      <c r="A75" s="65"/>
      <c r="B75" s="42"/>
      <c r="C75" s="42" t="s">
        <v>30</v>
      </c>
      <c r="D75" s="40">
        <v>518.29</v>
      </c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>
      <c r="A80" s="65"/>
      <c r="B80" s="42"/>
      <c r="C80" s="42" t="s">
        <v>80</v>
      </c>
      <c r="D80" s="40">
        <v>36</v>
      </c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102" t="s">
        <v>2</v>
      </c>
      <c r="C93" s="102"/>
      <c r="D93" s="49">
        <f>SUM(D94:D112)</f>
        <v>3007.23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114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 hidden="1">
      <c r="A98" s="65"/>
      <c r="B98" s="47"/>
      <c r="C98" s="42" t="s">
        <v>61</v>
      </c>
      <c r="D98" s="40"/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>
      <c r="A105" s="65"/>
      <c r="B105" s="47"/>
      <c r="C105" s="42" t="s">
        <v>45</v>
      </c>
      <c r="D105" s="40">
        <v>812.59</v>
      </c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>
      <c r="A110" s="65"/>
      <c r="B110" s="47"/>
      <c r="C110" s="42" t="s">
        <v>73</v>
      </c>
      <c r="D110" s="40">
        <v>2194.64</v>
      </c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102" t="s">
        <v>68</v>
      </c>
      <c r="C113" s="102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108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80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109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102" t="s">
        <v>81</v>
      </c>
      <c r="C131" s="102"/>
      <c r="D131" s="49">
        <f>SUM(D132:D149)</f>
        <v>20060.77</v>
      </c>
      <c r="E131" s="67"/>
      <c r="G131" s="36"/>
    </row>
    <row r="132" spans="1:5" s="25" customFormat="1" ht="19.5" customHeight="1">
      <c r="A132" s="65"/>
      <c r="B132" s="42"/>
      <c r="C132" s="42" t="s">
        <v>133</v>
      </c>
      <c r="D132" s="40">
        <v>20000.02</v>
      </c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22.5" customHeight="1" hidden="1">
      <c r="A137" s="65"/>
      <c r="B137" s="42"/>
      <c r="C137" s="42" t="s">
        <v>71</v>
      </c>
      <c r="D137" s="40"/>
      <c r="E137" s="67"/>
    </row>
    <row r="138" spans="1:5" s="32" customFormat="1" ht="21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>
      <c r="A139" s="65"/>
      <c r="B139" s="42"/>
      <c r="C139" s="42" t="s">
        <v>80</v>
      </c>
      <c r="D139" s="40">
        <v>60.75</v>
      </c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22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116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102" t="s">
        <v>77</v>
      </c>
      <c r="C150" s="102"/>
      <c r="D150" s="49">
        <f>D151+D152</f>
        <v>0</v>
      </c>
      <c r="E150" s="67"/>
    </row>
    <row r="151" spans="1:5" s="32" customFormat="1" ht="24.75" customHeight="1" hidden="1">
      <c r="A151" s="65"/>
      <c r="B151" s="42"/>
      <c r="C151" s="42" t="s">
        <v>15</v>
      </c>
      <c r="D151" s="40"/>
      <c r="E151" s="67"/>
    </row>
    <row r="152" spans="1:5" s="32" customFormat="1" ht="24" customHeight="1" hidden="1">
      <c r="A152" s="65"/>
      <c r="B152" s="42"/>
      <c r="C152" s="42" t="s">
        <v>78</v>
      </c>
      <c r="D152" s="40"/>
      <c r="E152" s="67"/>
    </row>
    <row r="153" spans="1:8" s="32" customFormat="1" ht="42.75" customHeight="1">
      <c r="A153" s="82" t="s">
        <v>56</v>
      </c>
      <c r="B153" s="78"/>
      <c r="C153" s="78"/>
      <c r="D153" s="40"/>
      <c r="E153" s="67"/>
      <c r="H153" s="36"/>
    </row>
    <row r="154" spans="1:5" s="25" customFormat="1" ht="36" customHeight="1" hidden="1">
      <c r="A154" s="87"/>
      <c r="B154" s="78"/>
      <c r="C154" s="78"/>
      <c r="D154" s="29"/>
      <c r="E154" s="58"/>
    </row>
    <row r="155" spans="1:5" s="25" customFormat="1" ht="38.25" customHeight="1" hidden="1">
      <c r="A155" s="62"/>
      <c r="B155" s="78"/>
      <c r="C155" s="78"/>
      <c r="D155" s="29"/>
      <c r="E155" s="58"/>
    </row>
    <row r="156" spans="1:5" s="25" customFormat="1" ht="24.75" customHeight="1" hidden="1">
      <c r="A156" s="62"/>
      <c r="B156" s="78"/>
      <c r="C156" s="78"/>
      <c r="D156" s="40"/>
      <c r="E156" s="58"/>
    </row>
    <row r="157" spans="1:5" s="25" customFormat="1" ht="26.25" customHeight="1" hidden="1">
      <c r="A157" s="62"/>
      <c r="B157" s="78"/>
      <c r="C157" s="78"/>
      <c r="D157" s="40"/>
      <c r="E157" s="58"/>
    </row>
    <row r="158" spans="1:5" s="25" customFormat="1" ht="37.5" customHeight="1" hidden="1">
      <c r="A158" s="60"/>
      <c r="B158" s="78"/>
      <c r="C158" s="78"/>
      <c r="D158" s="40"/>
      <c r="E158" s="58"/>
    </row>
    <row r="159" spans="1:6" s="25" customFormat="1" ht="30" customHeight="1">
      <c r="A159" s="43" t="s">
        <v>22</v>
      </c>
      <c r="B159" s="84"/>
      <c r="C159" s="84"/>
      <c r="D159" s="39">
        <f>D167+D172+D180+D188+D192+D199+D210+D218+D224+D229+D235+D241+D246+D252+D258+D264+D275</f>
        <v>272197.69</v>
      </c>
      <c r="E159" s="58"/>
      <c r="F159" s="51"/>
    </row>
    <row r="160" spans="1:6" s="25" customFormat="1" ht="35.25" customHeight="1">
      <c r="A160" s="82" t="s">
        <v>102</v>
      </c>
      <c r="B160" s="105" t="s">
        <v>132</v>
      </c>
      <c r="C160" s="106"/>
      <c r="D160" s="29">
        <v>4440</v>
      </c>
      <c r="E160" s="48"/>
      <c r="F160" s="51"/>
    </row>
    <row r="161" spans="1:6" s="25" customFormat="1" ht="39.75" customHeight="1">
      <c r="A161" s="87"/>
      <c r="B161" s="78" t="s">
        <v>134</v>
      </c>
      <c r="C161" s="78"/>
      <c r="D161" s="29">
        <v>2735</v>
      </c>
      <c r="E161" s="48"/>
      <c r="F161" s="51"/>
    </row>
    <row r="162" spans="1:6" s="25" customFormat="1" ht="27.75" customHeight="1" hidden="1">
      <c r="A162" s="87"/>
      <c r="B162" s="76"/>
      <c r="C162" s="77"/>
      <c r="D162" s="40"/>
      <c r="E162" s="48"/>
      <c r="F162" s="51"/>
    </row>
    <row r="163" spans="1:6" s="25" customFormat="1" ht="39" customHeight="1" hidden="1">
      <c r="A163" s="87"/>
      <c r="B163" s="76"/>
      <c r="C163" s="77"/>
      <c r="D163" s="40"/>
      <c r="E163" s="48"/>
      <c r="F163" s="51"/>
    </row>
    <row r="164" spans="1:6" s="25" customFormat="1" ht="34.5" customHeight="1" hidden="1">
      <c r="A164" s="87"/>
      <c r="B164" s="76"/>
      <c r="C164" s="77"/>
      <c r="D164" s="40"/>
      <c r="E164" s="48"/>
      <c r="F164" s="51"/>
    </row>
    <row r="165" spans="1:6" s="25" customFormat="1" ht="34.5" customHeight="1" hidden="1">
      <c r="A165" s="87"/>
      <c r="B165" s="76"/>
      <c r="C165" s="77"/>
      <c r="D165" s="40"/>
      <c r="E165" s="48"/>
      <c r="F165" s="51"/>
    </row>
    <row r="166" spans="1:6" s="25" customFormat="1" ht="36" customHeight="1" hidden="1">
      <c r="A166" s="87"/>
      <c r="B166" s="76"/>
      <c r="C166" s="77"/>
      <c r="D166" s="40"/>
      <c r="E166" s="48"/>
      <c r="F166" s="51"/>
    </row>
    <row r="167" spans="1:5" s="25" customFormat="1" ht="25.5" customHeight="1">
      <c r="A167" s="83"/>
      <c r="B167" s="90" t="s">
        <v>86</v>
      </c>
      <c r="C167" s="91"/>
      <c r="D167" s="49">
        <f>SUM(D160:D166)</f>
        <v>7175</v>
      </c>
      <c r="E167" s="48"/>
    </row>
    <row r="168" spans="1:4" s="26" customFormat="1" ht="30" customHeight="1" hidden="1">
      <c r="A168" s="82" t="s">
        <v>61</v>
      </c>
      <c r="B168" s="78"/>
      <c r="C168" s="78"/>
      <c r="D168" s="29"/>
    </row>
    <row r="169" spans="1:4" s="26" customFormat="1" ht="42.75" customHeight="1" hidden="1">
      <c r="A169" s="87"/>
      <c r="B169" s="78"/>
      <c r="C169" s="78"/>
      <c r="D169" s="29"/>
    </row>
    <row r="170" spans="1:4" s="26" customFormat="1" ht="21" customHeight="1" hidden="1">
      <c r="A170" s="87"/>
      <c r="B170" s="76"/>
      <c r="C170" s="77"/>
      <c r="D170" s="29"/>
    </row>
    <row r="171" spans="1:4" s="26" customFormat="1" ht="24.75" customHeight="1" hidden="1">
      <c r="A171" s="87"/>
      <c r="B171" s="76"/>
      <c r="C171" s="77"/>
      <c r="D171" s="29"/>
    </row>
    <row r="172" spans="1:8" s="26" customFormat="1" ht="24.75" customHeight="1" hidden="1">
      <c r="A172" s="83"/>
      <c r="B172" s="90" t="s">
        <v>86</v>
      </c>
      <c r="C172" s="91"/>
      <c r="D172" s="50">
        <f>SUM(D168:D171)</f>
        <v>0</v>
      </c>
      <c r="F172" s="28"/>
      <c r="H172" s="28"/>
    </row>
    <row r="173" spans="1:4" s="26" customFormat="1" ht="24.75" customHeight="1">
      <c r="A173" s="84" t="s">
        <v>99</v>
      </c>
      <c r="B173" s="78" t="s">
        <v>96</v>
      </c>
      <c r="C173" s="78"/>
      <c r="D173" s="29">
        <v>183.68</v>
      </c>
    </row>
    <row r="174" spans="1:4" s="26" customFormat="1" ht="30" customHeight="1">
      <c r="A174" s="84"/>
      <c r="B174" s="78" t="s">
        <v>138</v>
      </c>
      <c r="C174" s="78"/>
      <c r="D174" s="29">
        <v>795</v>
      </c>
    </row>
    <row r="175" spans="1:4" s="26" customFormat="1" ht="28.5" customHeight="1" hidden="1">
      <c r="A175" s="84"/>
      <c r="B175" s="78"/>
      <c r="C175" s="78"/>
      <c r="D175" s="29"/>
    </row>
    <row r="176" spans="1:4" s="26" customFormat="1" ht="23.25" customHeight="1" hidden="1">
      <c r="A176" s="84"/>
      <c r="B176" s="78"/>
      <c r="C176" s="78"/>
      <c r="D176" s="29"/>
    </row>
    <row r="177" spans="1:4" s="26" customFormat="1" ht="34.5" customHeight="1" hidden="1">
      <c r="A177" s="84"/>
      <c r="B177" s="78"/>
      <c r="C177" s="78"/>
      <c r="D177" s="29"/>
    </row>
    <row r="178" spans="1:4" s="26" customFormat="1" ht="23.25" customHeight="1" hidden="1">
      <c r="A178" s="84"/>
      <c r="B178" s="78"/>
      <c r="C178" s="78"/>
      <c r="D178" s="29"/>
    </row>
    <row r="179" spans="1:4" s="26" customFormat="1" ht="23.25" customHeight="1" hidden="1">
      <c r="A179" s="84"/>
      <c r="B179" s="78"/>
      <c r="C179" s="78"/>
      <c r="D179" s="29"/>
    </row>
    <row r="180" spans="1:4" s="26" customFormat="1" ht="27" customHeight="1">
      <c r="A180" s="84"/>
      <c r="B180" s="98" t="s">
        <v>86</v>
      </c>
      <c r="C180" s="98"/>
      <c r="D180" s="24">
        <f>SUM(D173:D179)</f>
        <v>978.6800000000001</v>
      </c>
    </row>
    <row r="181" spans="1:4" s="26" customFormat="1" ht="39.75" customHeight="1">
      <c r="A181" s="84" t="s">
        <v>15</v>
      </c>
      <c r="B181" s="76" t="s">
        <v>137</v>
      </c>
      <c r="C181" s="77"/>
      <c r="D181" s="29">
        <v>7593</v>
      </c>
    </row>
    <row r="182" spans="1:4" s="26" customFormat="1" ht="40.5" customHeight="1">
      <c r="A182" s="84"/>
      <c r="B182" s="78" t="s">
        <v>112</v>
      </c>
      <c r="C182" s="78"/>
      <c r="D182" s="29">
        <v>59450</v>
      </c>
    </row>
    <row r="183" spans="1:4" s="26" customFormat="1" ht="35.25" customHeight="1" hidden="1">
      <c r="A183" s="84"/>
      <c r="B183" s="78"/>
      <c r="C183" s="78"/>
      <c r="D183" s="29"/>
    </row>
    <row r="184" spans="1:4" s="26" customFormat="1" ht="29.25" customHeight="1" hidden="1">
      <c r="A184" s="84"/>
      <c r="B184" s="76"/>
      <c r="C184" s="77"/>
      <c r="D184" s="29"/>
    </row>
    <row r="185" spans="1:4" s="26" customFormat="1" ht="35.25" customHeight="1" hidden="1">
      <c r="A185" s="84"/>
      <c r="B185" s="76"/>
      <c r="C185" s="77"/>
      <c r="D185" s="29"/>
    </row>
    <row r="186" spans="1:4" s="26" customFormat="1" ht="35.25" customHeight="1" hidden="1">
      <c r="A186" s="84"/>
      <c r="B186" s="76"/>
      <c r="C186" s="77"/>
      <c r="D186" s="29"/>
    </row>
    <row r="187" spans="1:4" s="26" customFormat="1" ht="36.75" customHeight="1" hidden="1">
      <c r="A187" s="84"/>
      <c r="B187" s="78"/>
      <c r="C187" s="78"/>
      <c r="D187" s="29"/>
    </row>
    <row r="188" spans="1:4" s="26" customFormat="1" ht="21.75" customHeight="1">
      <c r="A188" s="84"/>
      <c r="B188" s="98" t="s">
        <v>86</v>
      </c>
      <c r="C188" s="98"/>
      <c r="D188" s="24">
        <f>D181+D182+D183+D187+D184+D185+D186</f>
        <v>67043</v>
      </c>
    </row>
    <row r="189" spans="1:4" s="26" customFormat="1" ht="27" customHeight="1" hidden="1">
      <c r="A189" s="84" t="s">
        <v>97</v>
      </c>
      <c r="B189" s="78"/>
      <c r="C189" s="78"/>
      <c r="D189" s="29"/>
    </row>
    <row r="190" spans="1:4" s="26" customFormat="1" ht="32.25" customHeight="1" hidden="1">
      <c r="A190" s="84"/>
      <c r="B190" s="76"/>
      <c r="C190" s="77"/>
      <c r="D190" s="29"/>
    </row>
    <row r="191" spans="1:4" s="26" customFormat="1" ht="42.75" customHeight="1" hidden="1">
      <c r="A191" s="84"/>
      <c r="B191" s="78"/>
      <c r="C191" s="78"/>
      <c r="D191" s="29"/>
    </row>
    <row r="192" spans="1:6" s="26" customFormat="1" ht="24" customHeight="1" hidden="1">
      <c r="A192" s="84"/>
      <c r="B192" s="98" t="s">
        <v>86</v>
      </c>
      <c r="C192" s="98"/>
      <c r="D192" s="24">
        <f>D189+D190+D191</f>
        <v>0</v>
      </c>
      <c r="F192" s="28"/>
    </row>
    <row r="193" spans="1:4" s="26" customFormat="1" ht="0.75" customHeight="1" hidden="1">
      <c r="A193" s="82" t="s">
        <v>87</v>
      </c>
      <c r="B193" s="76"/>
      <c r="C193" s="77"/>
      <c r="D193" s="29"/>
    </row>
    <row r="194" spans="1:4" s="26" customFormat="1" ht="27" customHeight="1" hidden="1">
      <c r="A194" s="87"/>
      <c r="B194" s="78"/>
      <c r="C194" s="78"/>
      <c r="D194" s="29"/>
    </row>
    <row r="195" spans="1:4" s="26" customFormat="1" ht="31.5" customHeight="1" hidden="1">
      <c r="A195" s="87"/>
      <c r="B195" s="76"/>
      <c r="C195" s="77"/>
      <c r="D195" s="29"/>
    </row>
    <row r="196" spans="1:4" s="26" customFormat="1" ht="21.75" customHeight="1" hidden="1">
      <c r="A196" s="87"/>
      <c r="B196" s="102"/>
      <c r="C196" s="102"/>
      <c r="D196" s="29"/>
    </row>
    <row r="197" spans="1:4" s="26" customFormat="1" ht="37.5" customHeight="1" hidden="1">
      <c r="A197" s="87"/>
      <c r="B197" s="102"/>
      <c r="C197" s="102"/>
      <c r="D197" s="29"/>
    </row>
    <row r="198" spans="1:4" s="26" customFormat="1" ht="19.5" customHeight="1" hidden="1">
      <c r="A198" s="87"/>
      <c r="B198" s="103"/>
      <c r="C198" s="104"/>
      <c r="D198" s="29"/>
    </row>
    <row r="199" spans="1:7" s="26" customFormat="1" ht="30" customHeight="1" hidden="1">
      <c r="A199" s="83"/>
      <c r="B199" s="98" t="s">
        <v>86</v>
      </c>
      <c r="C199" s="98"/>
      <c r="D199" s="50">
        <f>SUM(D193:D198)</f>
        <v>0</v>
      </c>
      <c r="G199" s="28"/>
    </row>
    <row r="200" spans="1:7" s="26" customFormat="1" ht="25.5" customHeight="1">
      <c r="A200" s="82" t="s">
        <v>62</v>
      </c>
      <c r="B200" s="76" t="s">
        <v>107</v>
      </c>
      <c r="C200" s="77"/>
      <c r="D200" s="29">
        <v>2184</v>
      </c>
      <c r="G200" s="28"/>
    </row>
    <row r="201" spans="1:4" s="26" customFormat="1" ht="28.5" customHeight="1">
      <c r="A201" s="87"/>
      <c r="B201" s="76" t="s">
        <v>136</v>
      </c>
      <c r="C201" s="77"/>
      <c r="D201" s="29">
        <f>7424+9764+1392+464+232+464</f>
        <v>19740</v>
      </c>
    </row>
    <row r="202" spans="1:4" s="26" customFormat="1" ht="30.75" customHeight="1">
      <c r="A202" s="87"/>
      <c r="B202" s="76" t="s">
        <v>135</v>
      </c>
      <c r="C202" s="77"/>
      <c r="D202" s="29">
        <v>136688</v>
      </c>
    </row>
    <row r="203" spans="1:4" s="26" customFormat="1" ht="30" customHeight="1" hidden="1">
      <c r="A203" s="87"/>
      <c r="B203" s="78"/>
      <c r="C203" s="78"/>
      <c r="D203" s="29"/>
    </row>
    <row r="204" spans="1:4" s="26" customFormat="1" ht="32.25" customHeight="1" hidden="1">
      <c r="A204" s="87"/>
      <c r="B204" s="76"/>
      <c r="C204" s="77"/>
      <c r="D204" s="29"/>
    </row>
    <row r="205" spans="1:4" s="26" customFormat="1" ht="31.5" customHeight="1" hidden="1">
      <c r="A205" s="87"/>
      <c r="B205" s="76"/>
      <c r="C205" s="77"/>
      <c r="D205" s="29"/>
    </row>
    <row r="206" spans="1:4" s="26" customFormat="1" ht="27.75" customHeight="1" hidden="1">
      <c r="A206" s="87"/>
      <c r="B206" s="76"/>
      <c r="C206" s="77"/>
      <c r="D206" s="29"/>
    </row>
    <row r="207" spans="1:4" s="26" customFormat="1" ht="27.75" customHeight="1" hidden="1">
      <c r="A207" s="87"/>
      <c r="B207" s="76"/>
      <c r="C207" s="77"/>
      <c r="D207" s="29"/>
    </row>
    <row r="208" spans="1:4" s="26" customFormat="1" ht="34.5" customHeight="1" hidden="1">
      <c r="A208" s="87"/>
      <c r="B208" s="76"/>
      <c r="C208" s="77"/>
      <c r="D208" s="29"/>
    </row>
    <row r="209" spans="1:4" s="26" customFormat="1" ht="12" customHeight="1" hidden="1">
      <c r="A209" s="87"/>
      <c r="B209" s="76"/>
      <c r="C209" s="77"/>
      <c r="D209" s="29"/>
    </row>
    <row r="210" spans="1:7" s="26" customFormat="1" ht="25.5" customHeight="1">
      <c r="A210" s="83"/>
      <c r="B210" s="98" t="s">
        <v>86</v>
      </c>
      <c r="C210" s="98"/>
      <c r="D210" s="50">
        <f>SUM(D200:D209)</f>
        <v>158612</v>
      </c>
      <c r="F210" s="28"/>
      <c r="G210" s="28"/>
    </row>
    <row r="211" spans="1:4" s="26" customFormat="1" ht="29.25" customHeight="1" hidden="1">
      <c r="A211" s="84" t="s">
        <v>18</v>
      </c>
      <c r="B211" s="76"/>
      <c r="C211" s="77"/>
      <c r="D211" s="29"/>
    </row>
    <row r="212" spans="1:4" s="26" customFormat="1" ht="26.25" customHeight="1" hidden="1">
      <c r="A212" s="84"/>
      <c r="B212" s="78"/>
      <c r="C212" s="78"/>
      <c r="D212" s="29"/>
    </row>
    <row r="213" spans="1:4" s="26" customFormat="1" ht="27" customHeight="1" hidden="1">
      <c r="A213" s="84"/>
      <c r="B213" s="78"/>
      <c r="C213" s="78"/>
      <c r="D213" s="29"/>
    </row>
    <row r="214" spans="1:4" s="26" customFormat="1" ht="17.25" customHeight="1" hidden="1">
      <c r="A214" s="84"/>
      <c r="B214" s="78"/>
      <c r="C214" s="78"/>
      <c r="D214" s="29"/>
    </row>
    <row r="215" spans="1:4" s="26" customFormat="1" ht="20.25" customHeight="1" hidden="1">
      <c r="A215" s="84"/>
      <c r="B215" s="78"/>
      <c r="C215" s="78"/>
      <c r="D215" s="29"/>
    </row>
    <row r="216" spans="1:4" s="26" customFormat="1" ht="22.5" customHeight="1" hidden="1">
      <c r="A216" s="84"/>
      <c r="B216" s="76"/>
      <c r="C216" s="77"/>
      <c r="D216" s="29"/>
    </row>
    <row r="217" spans="1:4" s="26" customFormat="1" ht="39.75" customHeight="1" hidden="1">
      <c r="A217" s="84"/>
      <c r="B217" s="76"/>
      <c r="C217" s="77"/>
      <c r="D217" s="29"/>
    </row>
    <row r="218" spans="1:4" s="26" customFormat="1" ht="27.75" customHeight="1" hidden="1">
      <c r="A218" s="84"/>
      <c r="B218" s="98" t="s">
        <v>86</v>
      </c>
      <c r="C218" s="98"/>
      <c r="D218" s="50">
        <f>SUM(D211:D217)</f>
        <v>0</v>
      </c>
    </row>
    <row r="219" spans="1:4" s="26" customFormat="1" ht="40.5" customHeight="1" hidden="1">
      <c r="A219" s="82" t="s">
        <v>31</v>
      </c>
      <c r="B219" s="76"/>
      <c r="C219" s="77"/>
      <c r="D219" s="41"/>
    </row>
    <row r="220" spans="1:4" s="26" customFormat="1" ht="30.75" customHeight="1" hidden="1">
      <c r="A220" s="87"/>
      <c r="B220" s="76"/>
      <c r="C220" s="77"/>
      <c r="D220" s="29"/>
    </row>
    <row r="221" spans="1:4" s="26" customFormat="1" ht="27.75" customHeight="1" hidden="1">
      <c r="A221" s="87"/>
      <c r="B221" s="78"/>
      <c r="C221" s="78"/>
      <c r="D221" s="29"/>
    </row>
    <row r="222" spans="1:4" s="26" customFormat="1" ht="24.75" customHeight="1" hidden="1">
      <c r="A222" s="87"/>
      <c r="B222" s="76"/>
      <c r="C222" s="77"/>
      <c r="D222" s="29"/>
    </row>
    <row r="223" spans="1:4" s="26" customFormat="1" ht="27" customHeight="1" hidden="1">
      <c r="A223" s="87"/>
      <c r="B223" s="76"/>
      <c r="C223" s="77"/>
      <c r="D223" s="29"/>
    </row>
    <row r="224" spans="1:8" s="26" customFormat="1" ht="23.25" customHeight="1" hidden="1">
      <c r="A224" s="83"/>
      <c r="B224" s="98" t="s">
        <v>86</v>
      </c>
      <c r="C224" s="98"/>
      <c r="D224" s="50">
        <f>SUM(D219:D223)</f>
        <v>0</v>
      </c>
      <c r="F224" s="28"/>
      <c r="G224" s="28"/>
      <c r="H224" s="28"/>
    </row>
    <row r="225" spans="1:4" s="26" customFormat="1" ht="21.75" customHeight="1">
      <c r="A225" s="82" t="s">
        <v>30</v>
      </c>
      <c r="B225" s="78" t="s">
        <v>98</v>
      </c>
      <c r="C225" s="78"/>
      <c r="D225" s="29">
        <v>380</v>
      </c>
    </row>
    <row r="226" spans="1:4" s="26" customFormat="1" ht="24" customHeight="1" hidden="1">
      <c r="A226" s="87"/>
      <c r="B226" s="76"/>
      <c r="C226" s="77"/>
      <c r="D226" s="29"/>
    </row>
    <row r="227" spans="1:4" s="26" customFormat="1" ht="21.75" customHeight="1" hidden="1">
      <c r="A227" s="87"/>
      <c r="B227" s="76"/>
      <c r="C227" s="77"/>
      <c r="D227" s="29"/>
    </row>
    <row r="228" spans="1:4" s="26" customFormat="1" ht="25.5" customHeight="1" hidden="1">
      <c r="A228" s="87"/>
      <c r="B228" s="102"/>
      <c r="C228" s="102"/>
      <c r="D228" s="29"/>
    </row>
    <row r="229" spans="1:4" s="26" customFormat="1" ht="21.75" customHeight="1">
      <c r="A229" s="83"/>
      <c r="B229" s="98" t="s">
        <v>86</v>
      </c>
      <c r="C229" s="98"/>
      <c r="D229" s="50">
        <f>SUM(D225:D228)</f>
        <v>380</v>
      </c>
    </row>
    <row r="230" spans="1:6" s="26" customFormat="1" ht="27.75" customHeight="1">
      <c r="A230" s="99" t="s">
        <v>45</v>
      </c>
      <c r="B230" s="78" t="s">
        <v>104</v>
      </c>
      <c r="C230" s="78"/>
      <c r="D230" s="29">
        <f>211.9+423.98+106</f>
        <v>741.88</v>
      </c>
      <c r="F230" s="28"/>
    </row>
    <row r="231" spans="1:4" s="26" customFormat="1" ht="28.5" customHeight="1">
      <c r="A231" s="100"/>
      <c r="B231" s="76" t="s">
        <v>101</v>
      </c>
      <c r="C231" s="77"/>
      <c r="D231" s="29">
        <f>464.81+1245.41+450</f>
        <v>2160.2200000000003</v>
      </c>
    </row>
    <row r="232" spans="1:4" s="26" customFormat="1" ht="33" customHeight="1" hidden="1">
      <c r="A232" s="100"/>
      <c r="B232" s="76"/>
      <c r="C232" s="77"/>
      <c r="D232" s="29"/>
    </row>
    <row r="233" spans="1:4" s="26" customFormat="1" ht="18" customHeight="1" hidden="1">
      <c r="A233" s="100"/>
      <c r="B233" s="78"/>
      <c r="C233" s="78"/>
      <c r="D233" s="29"/>
    </row>
    <row r="234" spans="1:4" s="26" customFormat="1" ht="23.25" customHeight="1" hidden="1">
      <c r="A234" s="100"/>
      <c r="B234" s="76"/>
      <c r="C234" s="77"/>
      <c r="D234" s="29"/>
    </row>
    <row r="235" spans="1:7" s="26" customFormat="1" ht="28.5" customHeight="1">
      <c r="A235" s="101"/>
      <c r="B235" s="98" t="s">
        <v>86</v>
      </c>
      <c r="C235" s="98"/>
      <c r="D235" s="50">
        <f>SUM(D230:D234)</f>
        <v>2902.1000000000004</v>
      </c>
      <c r="G235" s="28"/>
    </row>
    <row r="236" spans="1:4" s="26" customFormat="1" ht="24" customHeight="1" hidden="1">
      <c r="A236" s="82" t="s">
        <v>66</v>
      </c>
      <c r="B236" s="76"/>
      <c r="C236" s="77"/>
      <c r="D236" s="29"/>
    </row>
    <row r="237" spans="1:4" s="26" customFormat="1" ht="24.75" customHeight="1" hidden="1">
      <c r="A237" s="87"/>
      <c r="B237" s="78"/>
      <c r="C237" s="78"/>
      <c r="D237" s="29"/>
    </row>
    <row r="238" spans="1:4" s="26" customFormat="1" ht="27" customHeight="1" hidden="1">
      <c r="A238" s="87"/>
      <c r="B238" s="78"/>
      <c r="C238" s="78"/>
      <c r="D238" s="29"/>
    </row>
    <row r="239" spans="1:4" s="26" customFormat="1" ht="27.75" customHeight="1" hidden="1">
      <c r="A239" s="87"/>
      <c r="B239" s="78"/>
      <c r="C239" s="78"/>
      <c r="D239" s="29"/>
    </row>
    <row r="240" spans="1:4" s="26" customFormat="1" ht="17.25" customHeight="1" hidden="1">
      <c r="A240" s="87"/>
      <c r="B240" s="78"/>
      <c r="C240" s="78"/>
      <c r="D240" s="29"/>
    </row>
    <row r="241" spans="1:4" s="26" customFormat="1" ht="24" customHeight="1" hidden="1">
      <c r="A241" s="83"/>
      <c r="B241" s="98" t="s">
        <v>86</v>
      </c>
      <c r="C241" s="98"/>
      <c r="D241" s="50">
        <f>SUM(D236:D240)</f>
        <v>0</v>
      </c>
    </row>
    <row r="242" spans="1:5" s="26" customFormat="1" ht="21.75" customHeight="1" hidden="1">
      <c r="A242" s="82" t="s">
        <v>82</v>
      </c>
      <c r="B242" s="76"/>
      <c r="C242" s="77"/>
      <c r="D242" s="29"/>
      <c r="E242" s="29">
        <v>211.99</v>
      </c>
    </row>
    <row r="243" spans="1:5" s="26" customFormat="1" ht="21.75" customHeight="1" hidden="1">
      <c r="A243" s="87"/>
      <c r="B243" s="76"/>
      <c r="C243" s="77"/>
      <c r="D243" s="29"/>
      <c r="E243" s="29">
        <f>126.65+506.43</f>
        <v>633.08</v>
      </c>
    </row>
    <row r="244" spans="1:5" s="26" customFormat="1" ht="21.75" customHeight="1" hidden="1">
      <c r="A244" s="87"/>
      <c r="B244" s="76"/>
      <c r="C244" s="77"/>
      <c r="D244" s="29"/>
      <c r="E244" s="29">
        <f>300+120+682.99</f>
        <v>1102.99</v>
      </c>
    </row>
    <row r="245" spans="1:5" s="26" customFormat="1" ht="20.25" customHeight="1" hidden="1">
      <c r="A245" s="87"/>
      <c r="B245" s="78"/>
      <c r="C245" s="78"/>
      <c r="D245" s="29"/>
      <c r="E245" s="28"/>
    </row>
    <row r="246" spans="1:4" s="26" customFormat="1" ht="25.5" customHeight="1" hidden="1">
      <c r="A246" s="83"/>
      <c r="B246" s="98" t="s">
        <v>86</v>
      </c>
      <c r="C246" s="98"/>
      <c r="D246" s="50">
        <f>SUM(D242:D245)</f>
        <v>0</v>
      </c>
    </row>
    <row r="247" spans="1:4" s="26" customFormat="1" ht="31.5" customHeight="1" hidden="1">
      <c r="A247" s="61" t="s">
        <v>89</v>
      </c>
      <c r="B247" s="78"/>
      <c r="C247" s="78"/>
      <c r="D247" s="29"/>
    </row>
    <row r="248" spans="1:4" s="26" customFormat="1" ht="27" customHeight="1" hidden="1">
      <c r="A248" s="62"/>
      <c r="B248" s="76"/>
      <c r="C248" s="77"/>
      <c r="D248" s="29"/>
    </row>
    <row r="249" spans="1:4" s="26" customFormat="1" ht="29.25" customHeight="1" hidden="1">
      <c r="A249" s="62"/>
      <c r="B249" s="78"/>
      <c r="C249" s="78"/>
      <c r="D249" s="29"/>
    </row>
    <row r="250" spans="1:4" s="26" customFormat="1" ht="25.5" customHeight="1" hidden="1">
      <c r="A250" s="62"/>
      <c r="B250" s="78"/>
      <c r="C250" s="78"/>
      <c r="D250" s="29"/>
    </row>
    <row r="251" spans="1:4" s="26" customFormat="1" ht="24" customHeight="1" hidden="1">
      <c r="A251" s="62"/>
      <c r="B251" s="78"/>
      <c r="C251" s="78"/>
      <c r="D251" s="29"/>
    </row>
    <row r="252" spans="1:4" s="26" customFormat="1" ht="32.25" customHeight="1" hidden="1">
      <c r="A252" s="60"/>
      <c r="B252" s="90" t="s">
        <v>86</v>
      </c>
      <c r="C252" s="91"/>
      <c r="D252" s="50">
        <f>SUM(D247:D251)</f>
        <v>0</v>
      </c>
    </row>
    <row r="253" spans="1:4" s="26" customFormat="1" ht="43.5" customHeight="1" hidden="1">
      <c r="A253" s="61" t="s">
        <v>0</v>
      </c>
      <c r="B253" s="78"/>
      <c r="C253" s="78"/>
      <c r="D253" s="29"/>
    </row>
    <row r="254" spans="1:4" s="26" customFormat="1" ht="28.5" customHeight="1" hidden="1">
      <c r="A254" s="63"/>
      <c r="B254" s="76"/>
      <c r="C254" s="77"/>
      <c r="D254" s="29"/>
    </row>
    <row r="255" spans="1:4" s="26" customFormat="1" ht="33" customHeight="1" hidden="1">
      <c r="A255" s="63"/>
      <c r="B255" s="78"/>
      <c r="C255" s="78"/>
      <c r="D255" s="29"/>
    </row>
    <row r="256" spans="1:4" s="26" customFormat="1" ht="15.75" customHeight="1" hidden="1">
      <c r="A256" s="63"/>
      <c r="B256" s="78"/>
      <c r="C256" s="78"/>
      <c r="D256" s="29"/>
    </row>
    <row r="257" spans="1:4" s="26" customFormat="1" ht="40.5" customHeight="1" hidden="1">
      <c r="A257" s="63"/>
      <c r="B257" s="76"/>
      <c r="C257" s="77"/>
      <c r="D257" s="29"/>
    </row>
    <row r="258" spans="1:4" s="26" customFormat="1" ht="27" customHeight="1" hidden="1">
      <c r="A258" s="64"/>
      <c r="B258" s="98" t="s">
        <v>86</v>
      </c>
      <c r="C258" s="98"/>
      <c r="D258" s="50">
        <f>SUM(D253:E257)</f>
        <v>0</v>
      </c>
    </row>
    <row r="259" spans="1:4" s="26" customFormat="1" ht="28.5" customHeight="1">
      <c r="A259" s="82" t="s">
        <v>59</v>
      </c>
      <c r="B259" s="78" t="s">
        <v>100</v>
      </c>
      <c r="C259" s="78"/>
      <c r="D259" s="29">
        <v>34750</v>
      </c>
    </row>
    <row r="260" spans="1:4" s="26" customFormat="1" ht="32.25" customHeight="1">
      <c r="A260" s="118"/>
      <c r="B260" s="76" t="s">
        <v>131</v>
      </c>
      <c r="C260" s="77"/>
      <c r="D260" s="29">
        <v>356.91</v>
      </c>
    </row>
    <row r="261" spans="1:4" s="26" customFormat="1" ht="36" customHeight="1" hidden="1">
      <c r="A261" s="62"/>
      <c r="B261" s="76"/>
      <c r="C261" s="77"/>
      <c r="D261" s="29"/>
    </row>
    <row r="262" spans="1:4" s="26" customFormat="1" ht="22.5" customHeight="1" hidden="1">
      <c r="A262" s="62"/>
      <c r="B262" s="78"/>
      <c r="C262" s="78"/>
      <c r="D262" s="29"/>
    </row>
    <row r="263" spans="1:4" s="26" customFormat="1" ht="33" customHeight="1" hidden="1">
      <c r="A263" s="62"/>
      <c r="B263" s="78"/>
      <c r="C263" s="78"/>
      <c r="D263" s="29"/>
    </row>
    <row r="264" spans="1:4" s="26" customFormat="1" ht="26.25" customHeight="1">
      <c r="A264" s="21"/>
      <c r="B264" s="98" t="s">
        <v>86</v>
      </c>
      <c r="C264" s="98"/>
      <c r="D264" s="50">
        <f>SUM(D259:E263)</f>
        <v>35106.91</v>
      </c>
    </row>
    <row r="265" spans="1:4" s="26" customFormat="1" ht="27.75" customHeight="1" hidden="1">
      <c r="A265" s="94" t="s">
        <v>12</v>
      </c>
      <c r="B265" s="76"/>
      <c r="C265" s="77"/>
      <c r="D265" s="59"/>
    </row>
    <row r="266" spans="1:4" s="26" customFormat="1" ht="36" customHeight="1" hidden="1">
      <c r="A266" s="95"/>
      <c r="B266" s="76"/>
      <c r="C266" s="77"/>
      <c r="D266" s="71"/>
    </row>
    <row r="267" spans="1:4" s="26" customFormat="1" ht="29.25" customHeight="1" hidden="1">
      <c r="A267" s="95"/>
      <c r="B267" s="76"/>
      <c r="C267" s="77"/>
      <c r="D267" s="71"/>
    </row>
    <row r="268" spans="1:4" s="26" customFormat="1" ht="29.25" customHeight="1" hidden="1">
      <c r="A268" s="95"/>
      <c r="B268" s="76"/>
      <c r="C268" s="97"/>
      <c r="D268" s="71"/>
    </row>
    <row r="269" spans="1:4" s="26" customFormat="1" ht="29.25" customHeight="1" hidden="1">
      <c r="A269" s="95"/>
      <c r="B269" s="76"/>
      <c r="C269" s="97"/>
      <c r="D269" s="71"/>
    </row>
    <row r="270" spans="1:4" s="26" customFormat="1" ht="29.25" customHeight="1" hidden="1">
      <c r="A270" s="95"/>
      <c r="B270" s="76"/>
      <c r="C270" s="97"/>
      <c r="D270" s="71"/>
    </row>
    <row r="271" spans="1:4" s="26" customFormat="1" ht="42" customHeight="1" hidden="1">
      <c r="A271" s="95"/>
      <c r="B271" s="76"/>
      <c r="C271" s="97"/>
      <c r="D271" s="71"/>
    </row>
    <row r="272" spans="1:4" s="26" customFormat="1" ht="27.75" customHeight="1" hidden="1">
      <c r="A272" s="95"/>
      <c r="B272" s="76"/>
      <c r="C272" s="77"/>
      <c r="D272" s="71"/>
    </row>
    <row r="273" spans="1:4" s="26" customFormat="1" ht="27.75" customHeight="1" hidden="1">
      <c r="A273" s="95"/>
      <c r="B273" s="88"/>
      <c r="C273" s="89"/>
      <c r="D273" s="74"/>
    </row>
    <row r="274" spans="1:4" s="26" customFormat="1" ht="30.75" customHeight="1" hidden="1">
      <c r="A274" s="96"/>
      <c r="B274" s="76"/>
      <c r="C274" s="77"/>
      <c r="D274" s="72"/>
    </row>
    <row r="275" spans="1:6" s="26" customFormat="1" ht="36" customHeight="1" hidden="1">
      <c r="A275" s="43"/>
      <c r="B275" s="90" t="s">
        <v>86</v>
      </c>
      <c r="C275" s="91"/>
      <c r="D275" s="50">
        <f>SUM(D265:D274)</f>
        <v>0</v>
      </c>
      <c r="F275" s="28"/>
    </row>
    <row r="276" spans="1:8" s="26" customFormat="1" ht="27.75" customHeight="1">
      <c r="A276" s="21"/>
      <c r="B276" s="92" t="s">
        <v>19</v>
      </c>
      <c r="C276" s="93"/>
      <c r="D276" s="24">
        <f>D159+D16</f>
        <v>307310.55</v>
      </c>
      <c r="E276" s="27"/>
      <c r="F276" s="28"/>
      <c r="G276" s="28"/>
      <c r="H276" s="28"/>
    </row>
    <row r="277" spans="1:7" s="26" customFormat="1" ht="25.5" customHeight="1" hidden="1">
      <c r="A277" s="21"/>
      <c r="B277" s="86" t="s">
        <v>57</v>
      </c>
      <c r="C277" s="86"/>
      <c r="D277" s="24">
        <f>SUM(D278:E290)</f>
        <v>0</v>
      </c>
      <c r="E277" s="27"/>
      <c r="G277" s="28"/>
    </row>
    <row r="278" spans="1:7" s="26" customFormat="1" ht="25.5" customHeight="1" hidden="1">
      <c r="A278" s="43"/>
      <c r="B278" s="85"/>
      <c r="C278" s="81"/>
      <c r="D278" s="69"/>
      <c r="E278" s="27"/>
      <c r="G278" s="28"/>
    </row>
    <row r="279" spans="1:5" s="26" customFormat="1" ht="21" customHeight="1" hidden="1">
      <c r="A279" s="43"/>
      <c r="B279" s="78"/>
      <c r="C279" s="78"/>
      <c r="D279" s="29"/>
      <c r="E279" s="27"/>
    </row>
    <row r="280" spans="1:5" s="26" customFormat="1" ht="31.5" customHeight="1" hidden="1">
      <c r="A280" s="43"/>
      <c r="B280" s="78"/>
      <c r="C280" s="78"/>
      <c r="D280" s="29"/>
      <c r="E280" s="57"/>
    </row>
    <row r="281" spans="1:5" s="26" customFormat="1" ht="46.5" customHeight="1" hidden="1">
      <c r="A281" s="43"/>
      <c r="B281" s="78"/>
      <c r="C281" s="78"/>
      <c r="D281" s="56"/>
      <c r="E281" s="57"/>
    </row>
    <row r="282" spans="1:5" s="26" customFormat="1" ht="18.75" hidden="1">
      <c r="A282" s="43"/>
      <c r="B282" s="86"/>
      <c r="C282" s="86"/>
      <c r="D282" s="56"/>
      <c r="E282" s="57"/>
    </row>
    <row r="283" spans="1:5" s="26" customFormat="1" ht="12.75" customHeight="1" hidden="1">
      <c r="A283" s="43"/>
      <c r="B283" s="78"/>
      <c r="C283" s="78"/>
      <c r="D283" s="29"/>
      <c r="E283" s="57"/>
    </row>
    <row r="284" spans="1:5" s="26" customFormat="1" ht="27.75" customHeight="1" hidden="1">
      <c r="A284" s="82"/>
      <c r="B284" s="76"/>
      <c r="C284" s="77"/>
      <c r="D284" s="29"/>
      <c r="E284" s="57"/>
    </row>
    <row r="285" spans="1:5" s="26" customFormat="1" ht="24.75" customHeight="1" hidden="1">
      <c r="A285" s="87"/>
      <c r="B285" s="76"/>
      <c r="C285" s="77"/>
      <c r="D285" s="29"/>
      <c r="E285" s="57"/>
    </row>
    <row r="286" spans="1:5" s="26" customFormat="1" ht="23.25" customHeight="1" hidden="1">
      <c r="A286" s="87"/>
      <c r="B286" s="78"/>
      <c r="C286" s="78"/>
      <c r="D286" s="29"/>
      <c r="E286" s="57"/>
    </row>
    <row r="287" spans="1:4" s="26" customFormat="1" ht="25.5" customHeight="1" hidden="1">
      <c r="A287" s="83"/>
      <c r="B287" s="78"/>
      <c r="C287" s="78"/>
      <c r="D287" s="29"/>
    </row>
    <row r="288" spans="1:4" s="26" customFormat="1" ht="20.25" customHeight="1" hidden="1">
      <c r="A288" s="82"/>
      <c r="B288" s="76"/>
      <c r="C288" s="77"/>
      <c r="D288" s="29"/>
    </row>
    <row r="289" spans="1:4" s="26" customFormat="1" ht="29.25" customHeight="1" hidden="1">
      <c r="A289" s="83"/>
      <c r="B289" s="78"/>
      <c r="C289" s="78"/>
      <c r="D289" s="29"/>
    </row>
    <row r="290" spans="1:4" s="26" customFormat="1" ht="9" customHeight="1" hidden="1">
      <c r="A290" s="43"/>
      <c r="B290" s="78"/>
      <c r="C290" s="78"/>
      <c r="D290" s="29"/>
    </row>
    <row r="291" spans="1:7" s="26" customFormat="1" ht="20.25" customHeight="1">
      <c r="A291" s="43" t="s">
        <v>26</v>
      </c>
      <c r="B291" s="84" t="s">
        <v>88</v>
      </c>
      <c r="C291" s="84"/>
      <c r="D291" s="24">
        <f>D276+D277</f>
        <v>307310.55</v>
      </c>
      <c r="F291" s="28"/>
      <c r="G291" s="28"/>
    </row>
    <row r="292" spans="1:4" s="26" customFormat="1" ht="19.5" customHeight="1" hidden="1">
      <c r="A292" s="43"/>
      <c r="B292" s="117"/>
      <c r="C292" s="93"/>
      <c r="D292" s="21"/>
    </row>
    <row r="293" spans="1:4" s="26" customFormat="1" ht="20.25" customHeight="1" hidden="1">
      <c r="A293" s="43"/>
      <c r="B293" s="78"/>
      <c r="C293" s="78"/>
      <c r="D293" s="29"/>
    </row>
    <row r="294" spans="1:4" s="54" customFormat="1" ht="22.5" customHeight="1">
      <c r="A294" s="52"/>
      <c r="B294" s="79" t="s">
        <v>90</v>
      </c>
      <c r="C294" s="79"/>
      <c r="D294" s="53">
        <f>D14-D276-D277</f>
        <v>129020987.29</v>
      </c>
    </row>
    <row r="295" spans="2:3" s="26" customFormat="1" ht="34.5" customHeight="1">
      <c r="B295" s="80"/>
      <c r="C295" s="80"/>
    </row>
    <row r="296" spans="1:5" s="26" customFormat="1" ht="32.25" customHeight="1">
      <c r="A296" s="61"/>
      <c r="B296" s="86" t="s">
        <v>83</v>
      </c>
      <c r="C296" s="86"/>
      <c r="D296" s="24">
        <f>SUM(D297:D299)</f>
        <v>84850</v>
      </c>
      <c r="E296" s="27"/>
    </row>
    <row r="297" spans="1:5" s="26" customFormat="1" ht="40.5" customHeight="1">
      <c r="A297" s="21" t="s">
        <v>141</v>
      </c>
      <c r="B297" s="76" t="s">
        <v>126</v>
      </c>
      <c r="C297" s="77"/>
      <c r="D297" s="29">
        <v>84850</v>
      </c>
      <c r="E297" s="28"/>
    </row>
    <row r="298" spans="1:5" s="26" customFormat="1" ht="35.25" customHeight="1" hidden="1">
      <c r="A298" s="21"/>
      <c r="B298" s="76"/>
      <c r="C298" s="77"/>
      <c r="D298" s="29"/>
      <c r="E298" s="28"/>
    </row>
    <row r="299" spans="1:4" s="26" customFormat="1" ht="14.25" customHeight="1" hidden="1">
      <c r="A299" s="21"/>
      <c r="B299" s="78"/>
      <c r="C299" s="78"/>
      <c r="D299" s="29"/>
    </row>
    <row r="300" ht="15.75" customHeight="1" hidden="1"/>
  </sheetData>
  <sheetProtection password="CE38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3:A154"/>
    <mergeCell ref="B153:C153"/>
    <mergeCell ref="B154:C154"/>
    <mergeCell ref="B155:C155"/>
    <mergeCell ref="B156:C156"/>
    <mergeCell ref="B157:C157"/>
    <mergeCell ref="B158:C158"/>
    <mergeCell ref="B159:C159"/>
    <mergeCell ref="A160:A167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2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8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2"/>
    <mergeCell ref="B189:C189"/>
    <mergeCell ref="B190:C190"/>
    <mergeCell ref="B191:C191"/>
    <mergeCell ref="B192:C192"/>
    <mergeCell ref="A193:A199"/>
    <mergeCell ref="B193:C193"/>
    <mergeCell ref="B194:C194"/>
    <mergeCell ref="B195:C195"/>
    <mergeCell ref="B196:C196"/>
    <mergeCell ref="B197:C197"/>
    <mergeCell ref="B198:C198"/>
    <mergeCell ref="B199:C199"/>
    <mergeCell ref="A200:A210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B235:C235"/>
    <mergeCell ref="A236:A241"/>
    <mergeCell ref="B236:C236"/>
    <mergeCell ref="B237:C237"/>
    <mergeCell ref="B238:C238"/>
    <mergeCell ref="B239:C239"/>
    <mergeCell ref="B240:C240"/>
    <mergeCell ref="B241:C241"/>
    <mergeCell ref="A242:A246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59:A260"/>
    <mergeCell ref="B259:C259"/>
    <mergeCell ref="B260:C260"/>
    <mergeCell ref="B261:C261"/>
    <mergeCell ref="B262:C262"/>
    <mergeCell ref="B263:C263"/>
    <mergeCell ref="B264:C264"/>
    <mergeCell ref="A265:A27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A287"/>
    <mergeCell ref="B284:C284"/>
    <mergeCell ref="B285:C285"/>
    <mergeCell ref="B286:C286"/>
    <mergeCell ref="B287:C287"/>
    <mergeCell ref="A288:A289"/>
    <mergeCell ref="B288:C288"/>
    <mergeCell ref="B289:C289"/>
    <mergeCell ref="B290:C290"/>
    <mergeCell ref="B291:C291"/>
    <mergeCell ref="B292:C292"/>
    <mergeCell ref="B299:C299"/>
    <mergeCell ref="B293:C293"/>
    <mergeCell ref="B294:C294"/>
    <mergeCell ref="B295:C295"/>
    <mergeCell ref="B296:C296"/>
    <mergeCell ref="B297:C297"/>
    <mergeCell ref="B298:C298"/>
  </mergeCells>
  <printOptions horizontalCentered="1"/>
  <pageMargins left="0.4330708661417323" right="0" top="0.5511811023622047" bottom="0.31496062992125984" header="0.4330708661417323" footer="0.2755905511811024"/>
  <pageSetup horizontalDpi="600" verticalDpi="600" orientation="portrait" paperSize="9" scale="58" r:id="rId1"/>
  <rowBreaks count="2" manualBreakCount="2">
    <brk id="218" max="3" man="1"/>
    <brk id="2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2022-11-28T10:41:39Z</dcterms:modified>
  <cp:category/>
  <cp:version/>
  <cp:contentType/>
  <cp:contentStatus/>
</cp:coreProperties>
</file>